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E71" i="1" l="1"/>
  <c r="C71" i="1"/>
  <c r="B71" i="1"/>
  <c r="E60" i="1"/>
  <c r="D60" i="1"/>
  <c r="C60" i="1"/>
  <c r="C59" i="1" s="1"/>
  <c r="B60" i="1"/>
  <c r="B59" i="1" s="1"/>
  <c r="E59" i="1"/>
  <c r="E55" i="1"/>
  <c r="D55" i="1"/>
  <c r="C55" i="1"/>
  <c r="B55" i="1"/>
  <c r="E39" i="1"/>
  <c r="E37" i="1" s="1"/>
  <c r="C39" i="1"/>
  <c r="B39" i="1"/>
  <c r="B37" i="1" s="1"/>
  <c r="D37" i="1"/>
  <c r="C37" i="1"/>
  <c r="E24" i="1"/>
  <c r="E22" i="1" s="1"/>
  <c r="E52" i="1" s="1"/>
  <c r="E53" i="1" s="1"/>
  <c r="C24" i="1"/>
  <c r="C22" i="1" s="1"/>
  <c r="B24" i="1"/>
  <c r="B22" i="1" s="1"/>
  <c r="E10" i="1"/>
  <c r="D10" i="1"/>
  <c r="C10" i="1"/>
  <c r="B10" i="1"/>
  <c r="E4" i="1"/>
  <c r="E20" i="1" s="1"/>
  <c r="D4" i="1"/>
  <c r="C4" i="1"/>
  <c r="C20" i="1" s="1"/>
  <c r="B4" i="1"/>
  <c r="B20" i="1" s="1"/>
  <c r="B52" i="1" l="1"/>
  <c r="C52" i="1"/>
  <c r="C53" i="1" s="1"/>
  <c r="C69" i="1" s="1"/>
  <c r="C70" i="1" s="1"/>
  <c r="B53" i="1"/>
  <c r="B69" i="1" s="1"/>
  <c r="B70" i="1" s="1"/>
  <c r="B68" i="1"/>
  <c r="C68" i="1"/>
  <c r="E68" i="1"/>
  <c r="E69" i="1" s="1"/>
  <c r="E70" i="1" s="1"/>
</calcChain>
</file>

<file path=xl/sharedStrings.xml><?xml version="1.0" encoding="utf-8"?>
<sst xmlns="http://schemas.openxmlformats.org/spreadsheetml/2006/main" count="88" uniqueCount="77">
  <si>
    <t>OSMANİYE KORKUT ATA ÜNİVERSİTESİ 2019 YILI NAKİT AKIŞ TABLOSU</t>
  </si>
  <si>
    <t>NAKİT AKIŞLARI</t>
  </si>
  <si>
    <t>2016 YILI</t>
  </si>
  <si>
    <t>2017 YILI</t>
  </si>
  <si>
    <t>2018 YILI</t>
  </si>
  <si>
    <t>2019 YILI</t>
  </si>
  <si>
    <t xml:space="preserve">        FAALİYETLERDEN KAYNAKLANAN NAKİT AKIŞLARI</t>
  </si>
  <si>
    <t>A-) Faaliyetlerden Sağlanan Nakit Girişleri</t>
  </si>
  <si>
    <t xml:space="preserve">       Vergi Gelirleri</t>
  </si>
  <si>
    <t xml:space="preserve">       Teşebbüs ve Mülkiyet Gelirleri</t>
  </si>
  <si>
    <t xml:space="preserve">       Alınan Bağış ve Yardımlar</t>
  </si>
  <si>
    <t xml:space="preserve">       Faizler, Cezalar, Paylar</t>
  </si>
  <si>
    <t xml:space="preserve">       Menkul Kıymet ve Varlık Gelirleri</t>
  </si>
  <si>
    <t>B-) Faaliyetlerden Kaynaklanan Nakit Çıkışları</t>
  </si>
  <si>
    <t xml:space="preserve">        Personel Giderleri</t>
  </si>
  <si>
    <t xml:space="preserve">        Sosyal Güvenlik Kurumlarına Devlet Primleri</t>
  </si>
  <si>
    <t xml:space="preserve">        Mal ve Hizmet Giderleri</t>
  </si>
  <si>
    <t xml:space="preserve">        Faiz Giderleri</t>
  </si>
  <si>
    <t xml:space="preserve">        Cari Transferler</t>
  </si>
  <si>
    <t xml:space="preserve">        Sermaye Transferleri</t>
  </si>
  <si>
    <t xml:space="preserve">        Proje Kapsamında Yapılan Cari Giderler</t>
  </si>
  <si>
    <t xml:space="preserve">        Diğer Giderler</t>
  </si>
  <si>
    <t>C-) Ön Ödemelerden Kaynaklanan Nakit Akışları</t>
  </si>
  <si>
    <t>D-) Faaliyetlerden Sağlanan Net Nakit Akışı (A-B-C)</t>
  </si>
  <si>
    <t xml:space="preserve">       YATIRIMLARDAN KAYNAKLANAN NAKİT AKIŞLARI</t>
  </si>
  <si>
    <t>E-) Mali ve Mali Olmayan Varlık Satışlarından Kaynaklanan Nakit Girişleri</t>
  </si>
  <si>
    <t xml:space="preserve">       Stok Satışlarından Kaynaklanan Nakit Girişleri</t>
  </si>
  <si>
    <t xml:space="preserve">       Maddi Duran Varlık Satışlarından Kaynaklanan Nakit Girişleri</t>
  </si>
  <si>
    <t xml:space="preserve">            Arazi ve Arsalar </t>
  </si>
  <si>
    <t xml:space="preserve">            Yeraltı ve Yerüstü Düzenleri </t>
  </si>
  <si>
    <t xml:space="preserve">            Binalar </t>
  </si>
  <si>
    <t xml:space="preserve">            Tesis, Makine ve Cihazlar </t>
  </si>
  <si>
    <t xml:space="preserve">            Taşıtlar </t>
  </si>
  <si>
    <t xml:space="preserve">            Demirbaşlar </t>
  </si>
  <si>
    <t xml:space="preserve">            Hizmet İmtiyaz Varlıkları </t>
  </si>
  <si>
    <t xml:space="preserve">            Yapılmakta Olan Yatırımlar </t>
  </si>
  <si>
    <t xml:space="preserve">            Yatırım Avansları </t>
  </si>
  <si>
    <t xml:space="preserve">            Elden Çıkarlacak Stoklar ve Maddi Duran Varlıklar </t>
  </si>
  <si>
    <t xml:space="preserve">       Mali Varlık Satışlarından Kaynaklanan Nakit Girişleri</t>
  </si>
  <si>
    <t xml:space="preserve">       Maddi Olmayan Duran Varlık Satışlarından Kaynaklanan Nakit Girişleri</t>
  </si>
  <si>
    <t>F-) Mali ve Mali Olmayan Varlık Alımlarından Kaynaklanan Nakit Çıkışları</t>
  </si>
  <si>
    <t xml:space="preserve">       Stok Alımlarından Kaynaklanan Nakit Çıkışları</t>
  </si>
  <si>
    <t xml:space="preserve">       Maddi Duran Varlık Alımlarından Kaynaklanan Nakit Çıkışları</t>
  </si>
  <si>
    <t xml:space="preserve">       Mali Varlık Alımlarından Kaynaklanan Nakit Çıkışları</t>
  </si>
  <si>
    <t xml:space="preserve">       Maddi Olmayan Duran Varlık Alımlarından Kaynaklanan Nakit Çıkışları</t>
  </si>
  <si>
    <t>G-) Yatırımlardan Sağlanan Net Nakit Akışı (E-F)</t>
  </si>
  <si>
    <t xml:space="preserve">       H-) NAKİT AÇIK/FAZLASI (D+G)</t>
  </si>
  <si>
    <t xml:space="preserve">       FİNANSMAN FAALİYETLERİNDEN KAYNAKLANAN NAKİT AKIŞLARI</t>
  </si>
  <si>
    <t>I-) Net Mali Varlık Ediniminden Kaynaklanan Nakit Akışları</t>
  </si>
  <si>
    <t xml:space="preserve">       Menkul Kıymet ve Varlıklardan Kaynaklanan Nakit Akışları</t>
  </si>
  <si>
    <t xml:space="preserve">       Kurum Alacaklarından Kaynaklanan Nakit Akışları</t>
  </si>
  <si>
    <t xml:space="preserve">       Diğer Varlık Edinimlerinden Kaynaklanan Nakit Akışları</t>
  </si>
  <si>
    <t>J-) Net Borçlanmadan Kaynaklanan Nakit Akışları</t>
  </si>
  <si>
    <t xml:space="preserve">       Mali Borçlanmadan Kaynaklanan Nakit Akışları</t>
  </si>
  <si>
    <t xml:space="preserve">            Para Piyasası Nakit İşlemleri Borçları</t>
  </si>
  <si>
    <t xml:space="preserve">            Kamu İdarelerine Mali Borçlar </t>
  </si>
  <si>
    <t xml:space="preserve">            Tahviller</t>
  </si>
  <si>
    <t xml:space="preserve">            Bonolar</t>
  </si>
  <si>
    <t xml:space="preserve">            Diğer İç Mali Borçlar</t>
  </si>
  <si>
    <t xml:space="preserve">            Dış Mali Borçlar</t>
  </si>
  <si>
    <t xml:space="preserve">       Diğer Yükümlülüklerden Kaynaklanan Nakit Akışları</t>
  </si>
  <si>
    <t>K-) Finansman Faaliyetlerinden Kaynaklanan Net Nakit Akışları (J-I)</t>
  </si>
  <si>
    <t xml:space="preserve">       L-) NAKİT STOĞUNDAKİ NET DEĞİŞİM (H+K)</t>
  </si>
  <si>
    <t xml:space="preserve">       İSTATİSTİKSEL HATA (L-M)</t>
  </si>
  <si>
    <t xml:space="preserve">       M-) HAZIR DEĞERLER NAKİT DEĞİŞİMİ   </t>
  </si>
  <si>
    <t xml:space="preserve">        Kasa </t>
  </si>
  <si>
    <t xml:space="preserve">        Alınan Çekler </t>
  </si>
  <si>
    <t xml:space="preserve">        Banka </t>
  </si>
  <si>
    <t xml:space="preserve">        Verilen Çekler ve Gönderme Emirleri </t>
  </si>
  <si>
    <t xml:space="preserve">        Proje Özel Hesabı</t>
  </si>
  <si>
    <t xml:space="preserve">        Döviz </t>
  </si>
  <si>
    <t xml:space="preserve">        Döviz Gönderme Emirleri </t>
  </si>
  <si>
    <t xml:space="preserve">        Elçilik ve Konsolosluklar Nezdindeki Paralar </t>
  </si>
  <si>
    <t xml:space="preserve">        Diğer Hazır Değerler </t>
  </si>
  <si>
    <t xml:space="preserve">        Banka Kredi Kartlarından Alacaklar </t>
  </si>
  <si>
    <t>Hazır değerler nakit değişimi 2019 yılı için; 3.655.580,31 dönem başı TL, dönem sonu 4.504.249,12 TL olup yıl içindeki nakit değişim 848.668,81 TL tutarında artmıştır.</t>
  </si>
  <si>
    <t>Hazır değerler grubunda yer alan hesaplar kur farklarında yaşanan değişimler sonucu 40.221,88 TL olumlu etkilenmiştir.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</si>
</sst>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;[Red]#,##0.00"/>
  </numFmts>
  <fonts count="7" x14ac:knownFonts="1">
    <font>
      <sz val="11"/>
      <color theme="1"/>
      <name val="Calibri"/>
      <family val="2"/>
      <scheme val="minor"/>
    </font>
    <font>
      <b/>
      <sz val="18"/>
      <name val="Calibri"/>
      <family val="2"/>
      <charset val="162"/>
    </font>
    <font>
      <sz val="11"/>
      <name val="Calibri"/>
      <family val="2"/>
      <charset val="162"/>
    </font>
    <font>
      <b/>
      <sz val="12"/>
      <color indexed="9"/>
      <name val="Calibri"/>
      <family val="2"/>
      <charset val="162"/>
    </font>
    <font>
      <sz val="12"/>
      <name val="Calibri"/>
      <family val="2"/>
    </font>
    <font>
      <b/>
      <sz val="12"/>
      <name val="Calibri"/>
      <family val="2"/>
      <charset val="162"/>
    </font>
    <font>
      <sz val="12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4" fillId="3" borderId="7" xfId="0" applyFont="1" applyFill="1" applyBorder="1"/>
    <xf numFmtId="0" fontId="4" fillId="3" borderId="8" xfId="0" applyFont="1" applyFill="1" applyBorder="1"/>
    <xf numFmtId="4" fontId="4" fillId="3" borderId="9" xfId="0" applyNumberFormat="1" applyFont="1" applyFill="1" applyBorder="1"/>
    <xf numFmtId="0" fontId="5" fillId="4" borderId="7" xfId="0" applyFont="1" applyFill="1" applyBorder="1"/>
    <xf numFmtId="164" fontId="5" fillId="4" borderId="8" xfId="0" applyNumberFormat="1" applyFont="1" applyFill="1" applyBorder="1"/>
    <xf numFmtId="4" fontId="5" fillId="4" borderId="9" xfId="0" applyNumberFormat="1" applyFont="1" applyFill="1" applyBorder="1"/>
    <xf numFmtId="0" fontId="4" fillId="0" borderId="7" xfId="0" applyFont="1" applyBorder="1"/>
    <xf numFmtId="164" fontId="4" fillId="0" borderId="8" xfId="0" applyNumberFormat="1" applyFont="1" applyBorder="1"/>
    <xf numFmtId="4" fontId="0" fillId="0" borderId="9" xfId="0" applyNumberFormat="1" applyBorder="1"/>
    <xf numFmtId="4" fontId="0" fillId="0" borderId="8" xfId="0" applyNumberFormat="1" applyBorder="1"/>
    <xf numFmtId="4" fontId="0" fillId="5" borderId="8" xfId="0" applyNumberFormat="1" applyFill="1" applyBorder="1"/>
    <xf numFmtId="4" fontId="0" fillId="5" borderId="9" xfId="0" applyNumberFormat="1" applyFill="1" applyBorder="1"/>
    <xf numFmtId="164" fontId="4" fillId="3" borderId="8" xfId="0" applyNumberFormat="1" applyFont="1" applyFill="1" applyBorder="1"/>
    <xf numFmtId="4" fontId="4" fillId="0" borderId="9" xfId="0" applyNumberFormat="1" applyFont="1" applyBorder="1"/>
    <xf numFmtId="164" fontId="4" fillId="6" borderId="8" xfId="0" applyNumberFormat="1" applyFont="1" applyFill="1" applyBorder="1"/>
    <xf numFmtId="4" fontId="4" fillId="6" borderId="9" xfId="0" applyNumberFormat="1" applyFont="1" applyFill="1" applyBorder="1"/>
    <xf numFmtId="0" fontId="4" fillId="0" borderId="10" xfId="0" applyFont="1" applyBorder="1"/>
    <xf numFmtId="164" fontId="4" fillId="0" borderId="11" xfId="0" applyNumberFormat="1" applyFont="1" applyBorder="1"/>
    <xf numFmtId="4" fontId="0" fillId="0" borderId="11" xfId="0" applyNumberFormat="1" applyBorder="1"/>
    <xf numFmtId="4" fontId="0" fillId="0" borderId="12" xfId="0" applyNumberFormat="1" applyBorder="1"/>
    <xf numFmtId="0" fontId="2" fillId="0" borderId="0" xfId="0" applyFont="1" applyBorder="1"/>
    <xf numFmtId="4" fontId="2" fillId="0" borderId="0" xfId="0" applyNumberFormat="1" applyFont="1"/>
    <xf numFmtId="165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workbookViewId="0">
      <selection sqref="A1:F1"/>
    </sheetView>
  </sheetViews>
  <sheetFormatPr defaultRowHeight="15" x14ac:dyDescent="0.25"/>
  <cols>
    <col min="1" max="1" width="83.85546875" style="1" customWidth="1"/>
    <col min="2" max="3" width="31.85546875" style="1" hidden="1" customWidth="1"/>
    <col min="4" max="4" width="31.85546875" style="1" bestFit="1" customWidth="1"/>
    <col min="5" max="5" width="31.85546875" style="1" customWidth="1"/>
    <col min="6" max="6" width="31.85546875" style="26" bestFit="1" customWidth="1"/>
    <col min="7" max="7" width="12.7109375" style="28" bestFit="1" customWidth="1"/>
    <col min="8" max="257" width="9.140625" style="1"/>
    <col min="258" max="258" width="72.85546875" style="1" bestFit="1" customWidth="1"/>
    <col min="259" max="260" width="0" style="1" hidden="1" customWidth="1"/>
    <col min="261" max="261" width="31.85546875" style="1" bestFit="1" customWidth="1"/>
    <col min="262" max="262" width="65.140625" style="1" bestFit="1" customWidth="1"/>
    <col min="263" max="263" width="12.7109375" style="1" bestFit="1" customWidth="1"/>
    <col min="264" max="513" width="9.140625" style="1"/>
    <col min="514" max="514" width="72.85546875" style="1" bestFit="1" customWidth="1"/>
    <col min="515" max="516" width="0" style="1" hidden="1" customWidth="1"/>
    <col min="517" max="517" width="31.85546875" style="1" bestFit="1" customWidth="1"/>
    <col min="518" max="518" width="65.140625" style="1" bestFit="1" customWidth="1"/>
    <col min="519" max="519" width="12.7109375" style="1" bestFit="1" customWidth="1"/>
    <col min="520" max="769" width="9.140625" style="1"/>
    <col min="770" max="770" width="72.85546875" style="1" bestFit="1" customWidth="1"/>
    <col min="771" max="772" width="0" style="1" hidden="1" customWidth="1"/>
    <col min="773" max="773" width="31.85546875" style="1" bestFit="1" customWidth="1"/>
    <col min="774" max="774" width="65.140625" style="1" bestFit="1" customWidth="1"/>
    <col min="775" max="775" width="12.7109375" style="1" bestFit="1" customWidth="1"/>
    <col min="776" max="1025" width="9.140625" style="1"/>
    <col min="1026" max="1026" width="72.85546875" style="1" bestFit="1" customWidth="1"/>
    <col min="1027" max="1028" width="0" style="1" hidden="1" customWidth="1"/>
    <col min="1029" max="1029" width="31.85546875" style="1" bestFit="1" customWidth="1"/>
    <col min="1030" max="1030" width="65.140625" style="1" bestFit="1" customWidth="1"/>
    <col min="1031" max="1031" width="12.7109375" style="1" bestFit="1" customWidth="1"/>
    <col min="1032" max="1281" width="9.140625" style="1"/>
    <col min="1282" max="1282" width="72.85546875" style="1" bestFit="1" customWidth="1"/>
    <col min="1283" max="1284" width="0" style="1" hidden="1" customWidth="1"/>
    <col min="1285" max="1285" width="31.85546875" style="1" bestFit="1" customWidth="1"/>
    <col min="1286" max="1286" width="65.140625" style="1" bestFit="1" customWidth="1"/>
    <col min="1287" max="1287" width="12.7109375" style="1" bestFit="1" customWidth="1"/>
    <col min="1288" max="1537" width="9.140625" style="1"/>
    <col min="1538" max="1538" width="72.85546875" style="1" bestFit="1" customWidth="1"/>
    <col min="1539" max="1540" width="0" style="1" hidden="1" customWidth="1"/>
    <col min="1541" max="1541" width="31.85546875" style="1" bestFit="1" customWidth="1"/>
    <col min="1542" max="1542" width="65.140625" style="1" bestFit="1" customWidth="1"/>
    <col min="1543" max="1543" width="12.7109375" style="1" bestFit="1" customWidth="1"/>
    <col min="1544" max="1793" width="9.140625" style="1"/>
    <col min="1794" max="1794" width="72.85546875" style="1" bestFit="1" customWidth="1"/>
    <col min="1795" max="1796" width="0" style="1" hidden="1" customWidth="1"/>
    <col min="1797" max="1797" width="31.85546875" style="1" bestFit="1" customWidth="1"/>
    <col min="1798" max="1798" width="65.140625" style="1" bestFit="1" customWidth="1"/>
    <col min="1799" max="1799" width="12.7109375" style="1" bestFit="1" customWidth="1"/>
    <col min="1800" max="2049" width="9.140625" style="1"/>
    <col min="2050" max="2050" width="72.85546875" style="1" bestFit="1" customWidth="1"/>
    <col min="2051" max="2052" width="0" style="1" hidden="1" customWidth="1"/>
    <col min="2053" max="2053" width="31.85546875" style="1" bestFit="1" customWidth="1"/>
    <col min="2054" max="2054" width="65.140625" style="1" bestFit="1" customWidth="1"/>
    <col min="2055" max="2055" width="12.7109375" style="1" bestFit="1" customWidth="1"/>
    <col min="2056" max="2305" width="9.140625" style="1"/>
    <col min="2306" max="2306" width="72.85546875" style="1" bestFit="1" customWidth="1"/>
    <col min="2307" max="2308" width="0" style="1" hidden="1" customWidth="1"/>
    <col min="2309" max="2309" width="31.85546875" style="1" bestFit="1" customWidth="1"/>
    <col min="2310" max="2310" width="65.140625" style="1" bestFit="1" customWidth="1"/>
    <col min="2311" max="2311" width="12.7109375" style="1" bestFit="1" customWidth="1"/>
    <col min="2312" max="2561" width="9.140625" style="1"/>
    <col min="2562" max="2562" width="72.85546875" style="1" bestFit="1" customWidth="1"/>
    <col min="2563" max="2564" width="0" style="1" hidden="1" customWidth="1"/>
    <col min="2565" max="2565" width="31.85546875" style="1" bestFit="1" customWidth="1"/>
    <col min="2566" max="2566" width="65.140625" style="1" bestFit="1" customWidth="1"/>
    <col min="2567" max="2567" width="12.7109375" style="1" bestFit="1" customWidth="1"/>
    <col min="2568" max="2817" width="9.140625" style="1"/>
    <col min="2818" max="2818" width="72.85546875" style="1" bestFit="1" customWidth="1"/>
    <col min="2819" max="2820" width="0" style="1" hidden="1" customWidth="1"/>
    <col min="2821" max="2821" width="31.85546875" style="1" bestFit="1" customWidth="1"/>
    <col min="2822" max="2822" width="65.140625" style="1" bestFit="1" customWidth="1"/>
    <col min="2823" max="2823" width="12.7109375" style="1" bestFit="1" customWidth="1"/>
    <col min="2824" max="3073" width="9.140625" style="1"/>
    <col min="3074" max="3074" width="72.85546875" style="1" bestFit="1" customWidth="1"/>
    <col min="3075" max="3076" width="0" style="1" hidden="1" customWidth="1"/>
    <col min="3077" max="3077" width="31.85546875" style="1" bestFit="1" customWidth="1"/>
    <col min="3078" max="3078" width="65.140625" style="1" bestFit="1" customWidth="1"/>
    <col min="3079" max="3079" width="12.7109375" style="1" bestFit="1" customWidth="1"/>
    <col min="3080" max="3329" width="9.140625" style="1"/>
    <col min="3330" max="3330" width="72.85546875" style="1" bestFit="1" customWidth="1"/>
    <col min="3331" max="3332" width="0" style="1" hidden="1" customWidth="1"/>
    <col min="3333" max="3333" width="31.85546875" style="1" bestFit="1" customWidth="1"/>
    <col min="3334" max="3334" width="65.140625" style="1" bestFit="1" customWidth="1"/>
    <col min="3335" max="3335" width="12.7109375" style="1" bestFit="1" customWidth="1"/>
    <col min="3336" max="3585" width="9.140625" style="1"/>
    <col min="3586" max="3586" width="72.85546875" style="1" bestFit="1" customWidth="1"/>
    <col min="3587" max="3588" width="0" style="1" hidden="1" customWidth="1"/>
    <col min="3589" max="3589" width="31.85546875" style="1" bestFit="1" customWidth="1"/>
    <col min="3590" max="3590" width="65.140625" style="1" bestFit="1" customWidth="1"/>
    <col min="3591" max="3591" width="12.7109375" style="1" bestFit="1" customWidth="1"/>
    <col min="3592" max="3841" width="9.140625" style="1"/>
    <col min="3842" max="3842" width="72.85546875" style="1" bestFit="1" customWidth="1"/>
    <col min="3843" max="3844" width="0" style="1" hidden="1" customWidth="1"/>
    <col min="3845" max="3845" width="31.85546875" style="1" bestFit="1" customWidth="1"/>
    <col min="3846" max="3846" width="65.140625" style="1" bestFit="1" customWidth="1"/>
    <col min="3847" max="3847" width="12.7109375" style="1" bestFit="1" customWidth="1"/>
    <col min="3848" max="4097" width="9.140625" style="1"/>
    <col min="4098" max="4098" width="72.85546875" style="1" bestFit="1" customWidth="1"/>
    <col min="4099" max="4100" width="0" style="1" hidden="1" customWidth="1"/>
    <col min="4101" max="4101" width="31.85546875" style="1" bestFit="1" customWidth="1"/>
    <col min="4102" max="4102" width="65.140625" style="1" bestFit="1" customWidth="1"/>
    <col min="4103" max="4103" width="12.7109375" style="1" bestFit="1" customWidth="1"/>
    <col min="4104" max="4353" width="9.140625" style="1"/>
    <col min="4354" max="4354" width="72.85546875" style="1" bestFit="1" customWidth="1"/>
    <col min="4355" max="4356" width="0" style="1" hidden="1" customWidth="1"/>
    <col min="4357" max="4357" width="31.85546875" style="1" bestFit="1" customWidth="1"/>
    <col min="4358" max="4358" width="65.140625" style="1" bestFit="1" customWidth="1"/>
    <col min="4359" max="4359" width="12.7109375" style="1" bestFit="1" customWidth="1"/>
    <col min="4360" max="4609" width="9.140625" style="1"/>
    <col min="4610" max="4610" width="72.85546875" style="1" bestFit="1" customWidth="1"/>
    <col min="4611" max="4612" width="0" style="1" hidden="1" customWidth="1"/>
    <col min="4613" max="4613" width="31.85546875" style="1" bestFit="1" customWidth="1"/>
    <col min="4614" max="4614" width="65.140625" style="1" bestFit="1" customWidth="1"/>
    <col min="4615" max="4615" width="12.7109375" style="1" bestFit="1" customWidth="1"/>
    <col min="4616" max="4865" width="9.140625" style="1"/>
    <col min="4866" max="4866" width="72.85546875" style="1" bestFit="1" customWidth="1"/>
    <col min="4867" max="4868" width="0" style="1" hidden="1" customWidth="1"/>
    <col min="4869" max="4869" width="31.85546875" style="1" bestFit="1" customWidth="1"/>
    <col min="4870" max="4870" width="65.140625" style="1" bestFit="1" customWidth="1"/>
    <col min="4871" max="4871" width="12.7109375" style="1" bestFit="1" customWidth="1"/>
    <col min="4872" max="5121" width="9.140625" style="1"/>
    <col min="5122" max="5122" width="72.85546875" style="1" bestFit="1" customWidth="1"/>
    <col min="5123" max="5124" width="0" style="1" hidden="1" customWidth="1"/>
    <col min="5125" max="5125" width="31.85546875" style="1" bestFit="1" customWidth="1"/>
    <col min="5126" max="5126" width="65.140625" style="1" bestFit="1" customWidth="1"/>
    <col min="5127" max="5127" width="12.7109375" style="1" bestFit="1" customWidth="1"/>
    <col min="5128" max="5377" width="9.140625" style="1"/>
    <col min="5378" max="5378" width="72.85546875" style="1" bestFit="1" customWidth="1"/>
    <col min="5379" max="5380" width="0" style="1" hidden="1" customWidth="1"/>
    <col min="5381" max="5381" width="31.85546875" style="1" bestFit="1" customWidth="1"/>
    <col min="5382" max="5382" width="65.140625" style="1" bestFit="1" customWidth="1"/>
    <col min="5383" max="5383" width="12.7109375" style="1" bestFit="1" customWidth="1"/>
    <col min="5384" max="5633" width="9.140625" style="1"/>
    <col min="5634" max="5634" width="72.85546875" style="1" bestFit="1" customWidth="1"/>
    <col min="5635" max="5636" width="0" style="1" hidden="1" customWidth="1"/>
    <col min="5637" max="5637" width="31.85546875" style="1" bestFit="1" customWidth="1"/>
    <col min="5638" max="5638" width="65.140625" style="1" bestFit="1" customWidth="1"/>
    <col min="5639" max="5639" width="12.7109375" style="1" bestFit="1" customWidth="1"/>
    <col min="5640" max="5889" width="9.140625" style="1"/>
    <col min="5890" max="5890" width="72.85546875" style="1" bestFit="1" customWidth="1"/>
    <col min="5891" max="5892" width="0" style="1" hidden="1" customWidth="1"/>
    <col min="5893" max="5893" width="31.85546875" style="1" bestFit="1" customWidth="1"/>
    <col min="5894" max="5894" width="65.140625" style="1" bestFit="1" customWidth="1"/>
    <col min="5895" max="5895" width="12.7109375" style="1" bestFit="1" customWidth="1"/>
    <col min="5896" max="6145" width="9.140625" style="1"/>
    <col min="6146" max="6146" width="72.85546875" style="1" bestFit="1" customWidth="1"/>
    <col min="6147" max="6148" width="0" style="1" hidden="1" customWidth="1"/>
    <col min="6149" max="6149" width="31.85546875" style="1" bestFit="1" customWidth="1"/>
    <col min="6150" max="6150" width="65.140625" style="1" bestFit="1" customWidth="1"/>
    <col min="6151" max="6151" width="12.7109375" style="1" bestFit="1" customWidth="1"/>
    <col min="6152" max="6401" width="9.140625" style="1"/>
    <col min="6402" max="6402" width="72.85546875" style="1" bestFit="1" customWidth="1"/>
    <col min="6403" max="6404" width="0" style="1" hidden="1" customWidth="1"/>
    <col min="6405" max="6405" width="31.85546875" style="1" bestFit="1" customWidth="1"/>
    <col min="6406" max="6406" width="65.140625" style="1" bestFit="1" customWidth="1"/>
    <col min="6407" max="6407" width="12.7109375" style="1" bestFit="1" customWidth="1"/>
    <col min="6408" max="6657" width="9.140625" style="1"/>
    <col min="6658" max="6658" width="72.85546875" style="1" bestFit="1" customWidth="1"/>
    <col min="6659" max="6660" width="0" style="1" hidden="1" customWidth="1"/>
    <col min="6661" max="6661" width="31.85546875" style="1" bestFit="1" customWidth="1"/>
    <col min="6662" max="6662" width="65.140625" style="1" bestFit="1" customWidth="1"/>
    <col min="6663" max="6663" width="12.7109375" style="1" bestFit="1" customWidth="1"/>
    <col min="6664" max="6913" width="9.140625" style="1"/>
    <col min="6914" max="6914" width="72.85546875" style="1" bestFit="1" customWidth="1"/>
    <col min="6915" max="6916" width="0" style="1" hidden="1" customWidth="1"/>
    <col min="6917" max="6917" width="31.85546875" style="1" bestFit="1" customWidth="1"/>
    <col min="6918" max="6918" width="65.140625" style="1" bestFit="1" customWidth="1"/>
    <col min="6919" max="6919" width="12.7109375" style="1" bestFit="1" customWidth="1"/>
    <col min="6920" max="7169" width="9.140625" style="1"/>
    <col min="7170" max="7170" width="72.85546875" style="1" bestFit="1" customWidth="1"/>
    <col min="7171" max="7172" width="0" style="1" hidden="1" customWidth="1"/>
    <col min="7173" max="7173" width="31.85546875" style="1" bestFit="1" customWidth="1"/>
    <col min="7174" max="7174" width="65.140625" style="1" bestFit="1" customWidth="1"/>
    <col min="7175" max="7175" width="12.7109375" style="1" bestFit="1" customWidth="1"/>
    <col min="7176" max="7425" width="9.140625" style="1"/>
    <col min="7426" max="7426" width="72.85546875" style="1" bestFit="1" customWidth="1"/>
    <col min="7427" max="7428" width="0" style="1" hidden="1" customWidth="1"/>
    <col min="7429" max="7429" width="31.85546875" style="1" bestFit="1" customWidth="1"/>
    <col min="7430" max="7430" width="65.140625" style="1" bestFit="1" customWidth="1"/>
    <col min="7431" max="7431" width="12.7109375" style="1" bestFit="1" customWidth="1"/>
    <col min="7432" max="7681" width="9.140625" style="1"/>
    <col min="7682" max="7682" width="72.85546875" style="1" bestFit="1" customWidth="1"/>
    <col min="7683" max="7684" width="0" style="1" hidden="1" customWidth="1"/>
    <col min="7685" max="7685" width="31.85546875" style="1" bestFit="1" customWidth="1"/>
    <col min="7686" max="7686" width="65.140625" style="1" bestFit="1" customWidth="1"/>
    <col min="7687" max="7687" width="12.7109375" style="1" bestFit="1" customWidth="1"/>
    <col min="7688" max="7937" width="9.140625" style="1"/>
    <col min="7938" max="7938" width="72.85546875" style="1" bestFit="1" customWidth="1"/>
    <col min="7939" max="7940" width="0" style="1" hidden="1" customWidth="1"/>
    <col min="7941" max="7941" width="31.85546875" style="1" bestFit="1" customWidth="1"/>
    <col min="7942" max="7942" width="65.140625" style="1" bestFit="1" customWidth="1"/>
    <col min="7943" max="7943" width="12.7109375" style="1" bestFit="1" customWidth="1"/>
    <col min="7944" max="8193" width="9.140625" style="1"/>
    <col min="8194" max="8194" width="72.85546875" style="1" bestFit="1" customWidth="1"/>
    <col min="8195" max="8196" width="0" style="1" hidden="1" customWidth="1"/>
    <col min="8197" max="8197" width="31.85546875" style="1" bestFit="1" customWidth="1"/>
    <col min="8198" max="8198" width="65.140625" style="1" bestFit="1" customWidth="1"/>
    <col min="8199" max="8199" width="12.7109375" style="1" bestFit="1" customWidth="1"/>
    <col min="8200" max="8449" width="9.140625" style="1"/>
    <col min="8450" max="8450" width="72.85546875" style="1" bestFit="1" customWidth="1"/>
    <col min="8451" max="8452" width="0" style="1" hidden="1" customWidth="1"/>
    <col min="8453" max="8453" width="31.85546875" style="1" bestFit="1" customWidth="1"/>
    <col min="8454" max="8454" width="65.140625" style="1" bestFit="1" customWidth="1"/>
    <col min="8455" max="8455" width="12.7109375" style="1" bestFit="1" customWidth="1"/>
    <col min="8456" max="8705" width="9.140625" style="1"/>
    <col min="8706" max="8706" width="72.85546875" style="1" bestFit="1" customWidth="1"/>
    <col min="8707" max="8708" width="0" style="1" hidden="1" customWidth="1"/>
    <col min="8709" max="8709" width="31.85546875" style="1" bestFit="1" customWidth="1"/>
    <col min="8710" max="8710" width="65.140625" style="1" bestFit="1" customWidth="1"/>
    <col min="8711" max="8711" width="12.7109375" style="1" bestFit="1" customWidth="1"/>
    <col min="8712" max="8961" width="9.140625" style="1"/>
    <col min="8962" max="8962" width="72.85546875" style="1" bestFit="1" customWidth="1"/>
    <col min="8963" max="8964" width="0" style="1" hidden="1" customWidth="1"/>
    <col min="8965" max="8965" width="31.85546875" style="1" bestFit="1" customWidth="1"/>
    <col min="8966" max="8966" width="65.140625" style="1" bestFit="1" customWidth="1"/>
    <col min="8967" max="8967" width="12.7109375" style="1" bestFit="1" customWidth="1"/>
    <col min="8968" max="9217" width="9.140625" style="1"/>
    <col min="9218" max="9218" width="72.85546875" style="1" bestFit="1" customWidth="1"/>
    <col min="9219" max="9220" width="0" style="1" hidden="1" customWidth="1"/>
    <col min="9221" max="9221" width="31.85546875" style="1" bestFit="1" customWidth="1"/>
    <col min="9222" max="9222" width="65.140625" style="1" bestFit="1" customWidth="1"/>
    <col min="9223" max="9223" width="12.7109375" style="1" bestFit="1" customWidth="1"/>
    <col min="9224" max="9473" width="9.140625" style="1"/>
    <col min="9474" max="9474" width="72.85546875" style="1" bestFit="1" customWidth="1"/>
    <col min="9475" max="9476" width="0" style="1" hidden="1" customWidth="1"/>
    <col min="9477" max="9477" width="31.85546875" style="1" bestFit="1" customWidth="1"/>
    <col min="9478" max="9478" width="65.140625" style="1" bestFit="1" customWidth="1"/>
    <col min="9479" max="9479" width="12.7109375" style="1" bestFit="1" customWidth="1"/>
    <col min="9480" max="9729" width="9.140625" style="1"/>
    <col min="9730" max="9730" width="72.85546875" style="1" bestFit="1" customWidth="1"/>
    <col min="9731" max="9732" width="0" style="1" hidden="1" customWidth="1"/>
    <col min="9733" max="9733" width="31.85546875" style="1" bestFit="1" customWidth="1"/>
    <col min="9734" max="9734" width="65.140625" style="1" bestFit="1" customWidth="1"/>
    <col min="9735" max="9735" width="12.7109375" style="1" bestFit="1" customWidth="1"/>
    <col min="9736" max="9985" width="9.140625" style="1"/>
    <col min="9986" max="9986" width="72.85546875" style="1" bestFit="1" customWidth="1"/>
    <col min="9987" max="9988" width="0" style="1" hidden="1" customWidth="1"/>
    <col min="9989" max="9989" width="31.85546875" style="1" bestFit="1" customWidth="1"/>
    <col min="9990" max="9990" width="65.140625" style="1" bestFit="1" customWidth="1"/>
    <col min="9991" max="9991" width="12.7109375" style="1" bestFit="1" customWidth="1"/>
    <col min="9992" max="10241" width="9.140625" style="1"/>
    <col min="10242" max="10242" width="72.85546875" style="1" bestFit="1" customWidth="1"/>
    <col min="10243" max="10244" width="0" style="1" hidden="1" customWidth="1"/>
    <col min="10245" max="10245" width="31.85546875" style="1" bestFit="1" customWidth="1"/>
    <col min="10246" max="10246" width="65.140625" style="1" bestFit="1" customWidth="1"/>
    <col min="10247" max="10247" width="12.7109375" style="1" bestFit="1" customWidth="1"/>
    <col min="10248" max="10497" width="9.140625" style="1"/>
    <col min="10498" max="10498" width="72.85546875" style="1" bestFit="1" customWidth="1"/>
    <col min="10499" max="10500" width="0" style="1" hidden="1" customWidth="1"/>
    <col min="10501" max="10501" width="31.85546875" style="1" bestFit="1" customWidth="1"/>
    <col min="10502" max="10502" width="65.140625" style="1" bestFit="1" customWidth="1"/>
    <col min="10503" max="10503" width="12.7109375" style="1" bestFit="1" customWidth="1"/>
    <col min="10504" max="10753" width="9.140625" style="1"/>
    <col min="10754" max="10754" width="72.85546875" style="1" bestFit="1" customWidth="1"/>
    <col min="10755" max="10756" width="0" style="1" hidden="1" customWidth="1"/>
    <col min="10757" max="10757" width="31.85546875" style="1" bestFit="1" customWidth="1"/>
    <col min="10758" max="10758" width="65.140625" style="1" bestFit="1" customWidth="1"/>
    <col min="10759" max="10759" width="12.7109375" style="1" bestFit="1" customWidth="1"/>
    <col min="10760" max="11009" width="9.140625" style="1"/>
    <col min="11010" max="11010" width="72.85546875" style="1" bestFit="1" customWidth="1"/>
    <col min="11011" max="11012" width="0" style="1" hidden="1" customWidth="1"/>
    <col min="11013" max="11013" width="31.85546875" style="1" bestFit="1" customWidth="1"/>
    <col min="11014" max="11014" width="65.140625" style="1" bestFit="1" customWidth="1"/>
    <col min="11015" max="11015" width="12.7109375" style="1" bestFit="1" customWidth="1"/>
    <col min="11016" max="11265" width="9.140625" style="1"/>
    <col min="11266" max="11266" width="72.85546875" style="1" bestFit="1" customWidth="1"/>
    <col min="11267" max="11268" width="0" style="1" hidden="1" customWidth="1"/>
    <col min="11269" max="11269" width="31.85546875" style="1" bestFit="1" customWidth="1"/>
    <col min="11270" max="11270" width="65.140625" style="1" bestFit="1" customWidth="1"/>
    <col min="11271" max="11271" width="12.7109375" style="1" bestFit="1" customWidth="1"/>
    <col min="11272" max="11521" width="9.140625" style="1"/>
    <col min="11522" max="11522" width="72.85546875" style="1" bestFit="1" customWidth="1"/>
    <col min="11523" max="11524" width="0" style="1" hidden="1" customWidth="1"/>
    <col min="11525" max="11525" width="31.85546875" style="1" bestFit="1" customWidth="1"/>
    <col min="11526" max="11526" width="65.140625" style="1" bestFit="1" customWidth="1"/>
    <col min="11527" max="11527" width="12.7109375" style="1" bestFit="1" customWidth="1"/>
    <col min="11528" max="11777" width="9.140625" style="1"/>
    <col min="11778" max="11778" width="72.85546875" style="1" bestFit="1" customWidth="1"/>
    <col min="11779" max="11780" width="0" style="1" hidden="1" customWidth="1"/>
    <col min="11781" max="11781" width="31.85546875" style="1" bestFit="1" customWidth="1"/>
    <col min="11782" max="11782" width="65.140625" style="1" bestFit="1" customWidth="1"/>
    <col min="11783" max="11783" width="12.7109375" style="1" bestFit="1" customWidth="1"/>
    <col min="11784" max="12033" width="9.140625" style="1"/>
    <col min="12034" max="12034" width="72.85546875" style="1" bestFit="1" customWidth="1"/>
    <col min="12035" max="12036" width="0" style="1" hidden="1" customWidth="1"/>
    <col min="12037" max="12037" width="31.85546875" style="1" bestFit="1" customWidth="1"/>
    <col min="12038" max="12038" width="65.140625" style="1" bestFit="1" customWidth="1"/>
    <col min="12039" max="12039" width="12.7109375" style="1" bestFit="1" customWidth="1"/>
    <col min="12040" max="12289" width="9.140625" style="1"/>
    <col min="12290" max="12290" width="72.85546875" style="1" bestFit="1" customWidth="1"/>
    <col min="12291" max="12292" width="0" style="1" hidden="1" customWidth="1"/>
    <col min="12293" max="12293" width="31.85546875" style="1" bestFit="1" customWidth="1"/>
    <col min="12294" max="12294" width="65.140625" style="1" bestFit="1" customWidth="1"/>
    <col min="12295" max="12295" width="12.7109375" style="1" bestFit="1" customWidth="1"/>
    <col min="12296" max="12545" width="9.140625" style="1"/>
    <col min="12546" max="12546" width="72.85546875" style="1" bestFit="1" customWidth="1"/>
    <col min="12547" max="12548" width="0" style="1" hidden="1" customWidth="1"/>
    <col min="12549" max="12549" width="31.85546875" style="1" bestFit="1" customWidth="1"/>
    <col min="12550" max="12550" width="65.140625" style="1" bestFit="1" customWidth="1"/>
    <col min="12551" max="12551" width="12.7109375" style="1" bestFit="1" customWidth="1"/>
    <col min="12552" max="12801" width="9.140625" style="1"/>
    <col min="12802" max="12802" width="72.85546875" style="1" bestFit="1" customWidth="1"/>
    <col min="12803" max="12804" width="0" style="1" hidden="1" customWidth="1"/>
    <col min="12805" max="12805" width="31.85546875" style="1" bestFit="1" customWidth="1"/>
    <col min="12806" max="12806" width="65.140625" style="1" bestFit="1" customWidth="1"/>
    <col min="12807" max="12807" width="12.7109375" style="1" bestFit="1" customWidth="1"/>
    <col min="12808" max="13057" width="9.140625" style="1"/>
    <col min="13058" max="13058" width="72.85546875" style="1" bestFit="1" customWidth="1"/>
    <col min="13059" max="13060" width="0" style="1" hidden="1" customWidth="1"/>
    <col min="13061" max="13061" width="31.85546875" style="1" bestFit="1" customWidth="1"/>
    <col min="13062" max="13062" width="65.140625" style="1" bestFit="1" customWidth="1"/>
    <col min="13063" max="13063" width="12.7109375" style="1" bestFit="1" customWidth="1"/>
    <col min="13064" max="13313" width="9.140625" style="1"/>
    <col min="13314" max="13314" width="72.85546875" style="1" bestFit="1" customWidth="1"/>
    <col min="13315" max="13316" width="0" style="1" hidden="1" customWidth="1"/>
    <col min="13317" max="13317" width="31.85546875" style="1" bestFit="1" customWidth="1"/>
    <col min="13318" max="13318" width="65.140625" style="1" bestFit="1" customWidth="1"/>
    <col min="13319" max="13319" width="12.7109375" style="1" bestFit="1" customWidth="1"/>
    <col min="13320" max="13569" width="9.140625" style="1"/>
    <col min="13570" max="13570" width="72.85546875" style="1" bestFit="1" customWidth="1"/>
    <col min="13571" max="13572" width="0" style="1" hidden="1" customWidth="1"/>
    <col min="13573" max="13573" width="31.85546875" style="1" bestFit="1" customWidth="1"/>
    <col min="13574" max="13574" width="65.140625" style="1" bestFit="1" customWidth="1"/>
    <col min="13575" max="13575" width="12.7109375" style="1" bestFit="1" customWidth="1"/>
    <col min="13576" max="13825" width="9.140625" style="1"/>
    <col min="13826" max="13826" width="72.85546875" style="1" bestFit="1" customWidth="1"/>
    <col min="13827" max="13828" width="0" style="1" hidden="1" customWidth="1"/>
    <col min="13829" max="13829" width="31.85546875" style="1" bestFit="1" customWidth="1"/>
    <col min="13830" max="13830" width="65.140625" style="1" bestFit="1" customWidth="1"/>
    <col min="13831" max="13831" width="12.7109375" style="1" bestFit="1" customWidth="1"/>
    <col min="13832" max="14081" width="9.140625" style="1"/>
    <col min="14082" max="14082" width="72.85546875" style="1" bestFit="1" customWidth="1"/>
    <col min="14083" max="14084" width="0" style="1" hidden="1" customWidth="1"/>
    <col min="14085" max="14085" width="31.85546875" style="1" bestFit="1" customWidth="1"/>
    <col min="14086" max="14086" width="65.140625" style="1" bestFit="1" customWidth="1"/>
    <col min="14087" max="14087" width="12.7109375" style="1" bestFit="1" customWidth="1"/>
    <col min="14088" max="14337" width="9.140625" style="1"/>
    <col min="14338" max="14338" width="72.85546875" style="1" bestFit="1" customWidth="1"/>
    <col min="14339" max="14340" width="0" style="1" hidden="1" customWidth="1"/>
    <col min="14341" max="14341" width="31.85546875" style="1" bestFit="1" customWidth="1"/>
    <col min="14342" max="14342" width="65.140625" style="1" bestFit="1" customWidth="1"/>
    <col min="14343" max="14343" width="12.7109375" style="1" bestFit="1" customWidth="1"/>
    <col min="14344" max="14593" width="9.140625" style="1"/>
    <col min="14594" max="14594" width="72.85546875" style="1" bestFit="1" customWidth="1"/>
    <col min="14595" max="14596" width="0" style="1" hidden="1" customWidth="1"/>
    <col min="14597" max="14597" width="31.85546875" style="1" bestFit="1" customWidth="1"/>
    <col min="14598" max="14598" width="65.140625" style="1" bestFit="1" customWidth="1"/>
    <col min="14599" max="14599" width="12.7109375" style="1" bestFit="1" customWidth="1"/>
    <col min="14600" max="14849" width="9.140625" style="1"/>
    <col min="14850" max="14850" width="72.85546875" style="1" bestFit="1" customWidth="1"/>
    <col min="14851" max="14852" width="0" style="1" hidden="1" customWidth="1"/>
    <col min="14853" max="14853" width="31.85546875" style="1" bestFit="1" customWidth="1"/>
    <col min="14854" max="14854" width="65.140625" style="1" bestFit="1" customWidth="1"/>
    <col min="14855" max="14855" width="12.7109375" style="1" bestFit="1" customWidth="1"/>
    <col min="14856" max="15105" width="9.140625" style="1"/>
    <col min="15106" max="15106" width="72.85546875" style="1" bestFit="1" customWidth="1"/>
    <col min="15107" max="15108" width="0" style="1" hidden="1" customWidth="1"/>
    <col min="15109" max="15109" width="31.85546875" style="1" bestFit="1" customWidth="1"/>
    <col min="15110" max="15110" width="65.140625" style="1" bestFit="1" customWidth="1"/>
    <col min="15111" max="15111" width="12.7109375" style="1" bestFit="1" customWidth="1"/>
    <col min="15112" max="15361" width="9.140625" style="1"/>
    <col min="15362" max="15362" width="72.85546875" style="1" bestFit="1" customWidth="1"/>
    <col min="15363" max="15364" width="0" style="1" hidden="1" customWidth="1"/>
    <col min="15365" max="15365" width="31.85546875" style="1" bestFit="1" customWidth="1"/>
    <col min="15366" max="15366" width="65.140625" style="1" bestFit="1" customWidth="1"/>
    <col min="15367" max="15367" width="12.7109375" style="1" bestFit="1" customWidth="1"/>
    <col min="15368" max="15617" width="9.140625" style="1"/>
    <col min="15618" max="15618" width="72.85546875" style="1" bestFit="1" customWidth="1"/>
    <col min="15619" max="15620" width="0" style="1" hidden="1" customWidth="1"/>
    <col min="15621" max="15621" width="31.85546875" style="1" bestFit="1" customWidth="1"/>
    <col min="15622" max="15622" width="65.140625" style="1" bestFit="1" customWidth="1"/>
    <col min="15623" max="15623" width="12.7109375" style="1" bestFit="1" customWidth="1"/>
    <col min="15624" max="15873" width="9.140625" style="1"/>
    <col min="15874" max="15874" width="72.85546875" style="1" bestFit="1" customWidth="1"/>
    <col min="15875" max="15876" width="0" style="1" hidden="1" customWidth="1"/>
    <col min="15877" max="15877" width="31.85546875" style="1" bestFit="1" customWidth="1"/>
    <col min="15878" max="15878" width="65.140625" style="1" bestFit="1" customWidth="1"/>
    <col min="15879" max="15879" width="12.7109375" style="1" bestFit="1" customWidth="1"/>
    <col min="15880" max="16129" width="9.140625" style="1"/>
    <col min="16130" max="16130" width="72.85546875" style="1" bestFit="1" customWidth="1"/>
    <col min="16131" max="16132" width="0" style="1" hidden="1" customWidth="1"/>
    <col min="16133" max="16133" width="31.85546875" style="1" bestFit="1" customWidth="1"/>
    <col min="16134" max="16134" width="65.140625" style="1" bestFit="1" customWidth="1"/>
    <col min="16135" max="16135" width="12.7109375" style="1" bestFit="1" customWidth="1"/>
    <col min="16136" max="16384" width="9.140625" style="1"/>
  </cols>
  <sheetData>
    <row r="1" spans="1:7" ht="24" thickBot="1" x14ac:dyDescent="0.4">
      <c r="A1" s="29" t="s">
        <v>0</v>
      </c>
      <c r="B1" s="30"/>
      <c r="C1" s="30"/>
      <c r="D1" s="30"/>
      <c r="E1" s="30"/>
      <c r="F1" s="31"/>
      <c r="G1" s="1"/>
    </row>
    <row r="2" spans="1:7" ht="15.75" x14ac:dyDescent="0.25">
      <c r="A2" s="2" t="s">
        <v>1</v>
      </c>
      <c r="B2" s="3" t="s">
        <v>2</v>
      </c>
      <c r="C2" s="3" t="s">
        <v>3</v>
      </c>
      <c r="D2" s="3" t="s">
        <v>3</v>
      </c>
      <c r="E2" s="4" t="s">
        <v>4</v>
      </c>
      <c r="F2" s="4" t="s">
        <v>5</v>
      </c>
      <c r="G2" s="1"/>
    </row>
    <row r="3" spans="1:7" ht="15.75" x14ac:dyDescent="0.25">
      <c r="A3" s="5" t="s">
        <v>6</v>
      </c>
      <c r="B3" s="6"/>
      <c r="C3" s="6"/>
      <c r="D3" s="6"/>
      <c r="E3" s="7"/>
      <c r="F3" s="7"/>
      <c r="G3" s="1"/>
    </row>
    <row r="4" spans="1:7" ht="15.75" x14ac:dyDescent="0.25">
      <c r="A4" s="8" t="s">
        <v>7</v>
      </c>
      <c r="B4" s="9">
        <f>SUM(B5:B9)</f>
        <v>0</v>
      </c>
      <c r="C4" s="9">
        <f>SUM(C5:C9)</f>
        <v>0</v>
      </c>
      <c r="D4" s="9">
        <f>SUM(D5:D9)</f>
        <v>87490369.019999996</v>
      </c>
      <c r="E4" s="10">
        <f>SUM(E5:E9)</f>
        <v>109578723.98</v>
      </c>
      <c r="F4" s="10">
        <v>114296371.84</v>
      </c>
      <c r="G4" s="1"/>
    </row>
    <row r="5" spans="1:7" ht="15.75" x14ac:dyDescent="0.25">
      <c r="A5" s="11" t="s">
        <v>8</v>
      </c>
      <c r="B5" s="12"/>
      <c r="C5" s="12"/>
      <c r="D5" s="12">
        <v>0</v>
      </c>
      <c r="E5" s="13">
        <v>0</v>
      </c>
      <c r="F5" s="13">
        <v>0</v>
      </c>
      <c r="G5" s="1"/>
    </row>
    <row r="6" spans="1:7" ht="15.75" x14ac:dyDescent="0.25">
      <c r="A6" s="11" t="s">
        <v>9</v>
      </c>
      <c r="B6" s="12"/>
      <c r="C6" s="12"/>
      <c r="D6" s="12">
        <v>5149734.13</v>
      </c>
      <c r="E6" s="13">
        <v>5143661.3499999996</v>
      </c>
      <c r="F6" s="13">
        <v>4932419.66</v>
      </c>
      <c r="G6" s="1"/>
    </row>
    <row r="7" spans="1:7" ht="15.75" x14ac:dyDescent="0.25">
      <c r="A7" s="11" t="s">
        <v>10</v>
      </c>
      <c r="B7" s="12"/>
      <c r="C7" s="12"/>
      <c r="D7" s="12">
        <v>79996735.909999996</v>
      </c>
      <c r="E7" s="13">
        <v>102139765.12</v>
      </c>
      <c r="F7" s="13">
        <v>106852091.83000001</v>
      </c>
      <c r="G7" s="1"/>
    </row>
    <row r="8" spans="1:7" ht="15.75" x14ac:dyDescent="0.25">
      <c r="A8" s="11" t="s">
        <v>11</v>
      </c>
      <c r="B8" s="12"/>
      <c r="C8" s="12"/>
      <c r="D8" s="12">
        <v>2343898.98</v>
      </c>
      <c r="E8" s="13">
        <v>2295297.5099999998</v>
      </c>
      <c r="F8" s="13">
        <v>2511860.35</v>
      </c>
      <c r="G8" s="1"/>
    </row>
    <row r="9" spans="1:7" ht="15.75" x14ac:dyDescent="0.25">
      <c r="A9" s="11" t="s">
        <v>12</v>
      </c>
      <c r="B9" s="12"/>
      <c r="C9" s="12"/>
      <c r="D9" s="12">
        <v>0</v>
      </c>
      <c r="E9" s="13">
        <v>0</v>
      </c>
      <c r="F9" s="13">
        <v>0</v>
      </c>
      <c r="G9" s="1"/>
    </row>
    <row r="10" spans="1:7" ht="15.75" x14ac:dyDescent="0.25">
      <c r="A10" s="8" t="s">
        <v>13</v>
      </c>
      <c r="B10" s="9">
        <f>SUM(B11:B18)</f>
        <v>0</v>
      </c>
      <c r="C10" s="9">
        <f>SUM(C11:C18)</f>
        <v>0</v>
      </c>
      <c r="D10" s="9">
        <f>SUM(D11:D18)</f>
        <v>58833340.919999994</v>
      </c>
      <c r="E10" s="10">
        <f>SUM(E11:E18)</f>
        <v>71713776.140000001</v>
      </c>
      <c r="F10" s="10">
        <v>98520826.99000001</v>
      </c>
      <c r="G10" s="1"/>
    </row>
    <row r="11" spans="1:7" ht="15.75" x14ac:dyDescent="0.25">
      <c r="A11" s="11" t="s">
        <v>14</v>
      </c>
      <c r="B11" s="12"/>
      <c r="C11" s="12"/>
      <c r="D11" s="12">
        <v>39494999.759999998</v>
      </c>
      <c r="E11" s="13">
        <v>54875816.57</v>
      </c>
      <c r="F11" s="13">
        <v>72475669.829999998</v>
      </c>
      <c r="G11" s="1"/>
    </row>
    <row r="12" spans="1:7" ht="15.75" x14ac:dyDescent="0.25">
      <c r="A12" s="11" t="s">
        <v>15</v>
      </c>
      <c r="B12" s="12"/>
      <c r="C12" s="12"/>
      <c r="D12" s="12">
        <v>5413997.9199999999</v>
      </c>
      <c r="E12" s="13">
        <v>7601017.29</v>
      </c>
      <c r="F12" s="13">
        <v>10381249.48</v>
      </c>
      <c r="G12" s="1"/>
    </row>
    <row r="13" spans="1:7" ht="15.75" x14ac:dyDescent="0.25">
      <c r="A13" s="11" t="s">
        <v>16</v>
      </c>
      <c r="B13" s="12"/>
      <c r="C13" s="12"/>
      <c r="D13" s="12">
        <v>11251617.57</v>
      </c>
      <c r="E13" s="13">
        <v>5907901.9199999999</v>
      </c>
      <c r="F13" s="13">
        <v>11458738.43</v>
      </c>
      <c r="G13" s="1"/>
    </row>
    <row r="14" spans="1:7" ht="15.75" x14ac:dyDescent="0.25">
      <c r="A14" s="11" t="s">
        <v>17</v>
      </c>
      <c r="B14" s="12"/>
      <c r="C14" s="12"/>
      <c r="D14" s="12">
        <v>0</v>
      </c>
      <c r="E14" s="13">
        <v>0</v>
      </c>
      <c r="F14" s="13">
        <v>0</v>
      </c>
      <c r="G14" s="1"/>
    </row>
    <row r="15" spans="1:7" ht="15.75" x14ac:dyDescent="0.25">
      <c r="A15" s="11" t="s">
        <v>18</v>
      </c>
      <c r="B15" s="12"/>
      <c r="C15" s="12"/>
      <c r="D15" s="12">
        <v>1648212.4</v>
      </c>
      <c r="E15" s="13">
        <v>1632470.86</v>
      </c>
      <c r="F15" s="13">
        <v>1922736.65</v>
      </c>
      <c r="G15" s="1"/>
    </row>
    <row r="16" spans="1:7" ht="15.75" x14ac:dyDescent="0.25">
      <c r="A16" s="11" t="s">
        <v>19</v>
      </c>
      <c r="B16" s="12"/>
      <c r="C16" s="12"/>
      <c r="D16" s="12">
        <v>0</v>
      </c>
      <c r="E16" s="13">
        <v>0</v>
      </c>
      <c r="F16" s="13">
        <v>0</v>
      </c>
      <c r="G16" s="1"/>
    </row>
    <row r="17" spans="1:7" ht="15.75" x14ac:dyDescent="0.25">
      <c r="A17" s="11" t="s">
        <v>20</v>
      </c>
      <c r="B17" s="12"/>
      <c r="C17" s="12"/>
      <c r="D17" s="12">
        <v>1024344.36</v>
      </c>
      <c r="E17" s="13">
        <v>1696015.09</v>
      </c>
      <c r="F17" s="13">
        <v>1929773.91</v>
      </c>
      <c r="G17" s="1"/>
    </row>
    <row r="18" spans="1:7" ht="15.75" x14ac:dyDescent="0.25">
      <c r="A18" s="11" t="s">
        <v>21</v>
      </c>
      <c r="B18" s="12"/>
      <c r="C18" s="12"/>
      <c r="D18" s="14">
        <v>168.91</v>
      </c>
      <c r="E18" s="13">
        <v>554.41</v>
      </c>
      <c r="F18" s="13">
        <v>352658.69</v>
      </c>
      <c r="G18" s="1"/>
    </row>
    <row r="19" spans="1:7" ht="15.75" x14ac:dyDescent="0.25">
      <c r="A19" s="8" t="s">
        <v>22</v>
      </c>
      <c r="B19" s="9"/>
      <c r="C19" s="9"/>
      <c r="D19" s="15">
        <v>246231.5</v>
      </c>
      <c r="E19" s="16">
        <v>574377.67000000004</v>
      </c>
      <c r="F19" s="16">
        <v>597294.48</v>
      </c>
      <c r="G19" s="1"/>
    </row>
    <row r="20" spans="1:7" ht="15.75" x14ac:dyDescent="0.25">
      <c r="A20" s="8" t="s">
        <v>23</v>
      </c>
      <c r="B20" s="9">
        <f>B4-B10-B19</f>
        <v>0</v>
      </c>
      <c r="C20" s="9">
        <f>C4-C10-C19</f>
        <v>0</v>
      </c>
      <c r="D20" s="9">
        <v>28410796.600000001</v>
      </c>
      <c r="E20" s="10">
        <f>E4-E10-E19</f>
        <v>37290570.170000002</v>
      </c>
      <c r="F20" s="10">
        <v>15178250.369999994</v>
      </c>
      <c r="G20" s="1"/>
    </row>
    <row r="21" spans="1:7" ht="15.75" x14ac:dyDescent="0.25">
      <c r="A21" s="5" t="s">
        <v>24</v>
      </c>
      <c r="B21" s="17"/>
      <c r="C21" s="17"/>
      <c r="D21" s="17">
        <v>0</v>
      </c>
      <c r="E21" s="7"/>
      <c r="F21" s="7"/>
      <c r="G21" s="1"/>
    </row>
    <row r="22" spans="1:7" ht="15.75" x14ac:dyDescent="0.25">
      <c r="A22" s="8" t="s">
        <v>25</v>
      </c>
      <c r="B22" s="9">
        <f>SUM(B23,B24,B36,B35)</f>
        <v>0</v>
      </c>
      <c r="C22" s="9">
        <f>SUM(C23,C24,C36,C35)</f>
        <v>0</v>
      </c>
      <c r="D22" s="9">
        <v>1320744.55</v>
      </c>
      <c r="E22" s="10">
        <f>SUM(E23,E24,E36,E35)</f>
        <v>9430245.7400000002</v>
      </c>
      <c r="F22" s="10">
        <v>-26955072.000000004</v>
      </c>
      <c r="G22" s="1"/>
    </row>
    <row r="23" spans="1:7" ht="15.75" x14ac:dyDescent="0.25">
      <c r="A23" s="11" t="s">
        <v>26</v>
      </c>
      <c r="B23" s="12"/>
      <c r="C23" s="12"/>
      <c r="D23" s="14">
        <v>432915.24</v>
      </c>
      <c r="E23" s="13">
        <v>715002.24</v>
      </c>
      <c r="F23" s="13">
        <v>808719.72</v>
      </c>
      <c r="G23" s="1"/>
    </row>
    <row r="24" spans="1:7" ht="15.75" x14ac:dyDescent="0.25">
      <c r="A24" s="5" t="s">
        <v>27</v>
      </c>
      <c r="B24" s="17">
        <f>SUM(B25:B34)</f>
        <v>0</v>
      </c>
      <c r="C24" s="17">
        <f>SUM(C25:C34)</f>
        <v>0</v>
      </c>
      <c r="D24" s="17"/>
      <c r="E24" s="7">
        <f>SUM(E25:E34)</f>
        <v>8715243.5</v>
      </c>
      <c r="F24" s="7">
        <v>-26659027.490000002</v>
      </c>
      <c r="G24" s="1"/>
    </row>
    <row r="25" spans="1:7" ht="15.75" x14ac:dyDescent="0.25">
      <c r="A25" s="11" t="s">
        <v>28</v>
      </c>
      <c r="B25" s="12"/>
      <c r="C25" s="12"/>
      <c r="D25" s="12">
        <v>0</v>
      </c>
      <c r="E25" s="13">
        <v>0</v>
      </c>
      <c r="F25" s="13">
        <v>0</v>
      </c>
      <c r="G25" s="1"/>
    </row>
    <row r="26" spans="1:7" ht="15.75" x14ac:dyDescent="0.25">
      <c r="A26" s="11" t="s">
        <v>29</v>
      </c>
      <c r="B26" s="12"/>
      <c r="C26" s="12"/>
      <c r="D26" s="12">
        <v>0</v>
      </c>
      <c r="E26" s="13">
        <v>0</v>
      </c>
      <c r="F26" s="13">
        <v>0</v>
      </c>
      <c r="G26" s="1"/>
    </row>
    <row r="27" spans="1:7" ht="15.75" x14ac:dyDescent="0.25">
      <c r="A27" s="11" t="s">
        <v>30</v>
      </c>
      <c r="B27" s="12"/>
      <c r="C27" s="12"/>
      <c r="D27" s="12">
        <v>-1204029.53</v>
      </c>
      <c r="E27" s="13">
        <v>1961363.77</v>
      </c>
      <c r="F27" s="13">
        <v>-30081452.25</v>
      </c>
      <c r="G27" s="1"/>
    </row>
    <row r="28" spans="1:7" ht="15.75" x14ac:dyDescent="0.25">
      <c r="A28" s="11" t="s">
        <v>31</v>
      </c>
      <c r="B28" s="12"/>
      <c r="C28" s="12"/>
      <c r="D28" s="12">
        <v>584668.91</v>
      </c>
      <c r="E28" s="13">
        <v>1372936.84</v>
      </c>
      <c r="F28" s="13">
        <v>353265.58</v>
      </c>
      <c r="G28" s="1"/>
    </row>
    <row r="29" spans="1:7" ht="15.75" x14ac:dyDescent="0.25">
      <c r="A29" s="11" t="s">
        <v>32</v>
      </c>
      <c r="B29" s="12"/>
      <c r="C29" s="12"/>
      <c r="D29" s="12">
        <v>-1.23</v>
      </c>
      <c r="E29" s="13">
        <v>0</v>
      </c>
      <c r="F29" s="13">
        <v>-2699.3199999999997</v>
      </c>
      <c r="G29" s="1"/>
    </row>
    <row r="30" spans="1:7" ht="15.75" x14ac:dyDescent="0.25">
      <c r="A30" s="11" t="s">
        <v>33</v>
      </c>
      <c r="B30" s="12"/>
      <c r="C30" s="12"/>
      <c r="D30" s="12">
        <v>1507191.16</v>
      </c>
      <c r="E30" s="13">
        <v>5380942.8899999997</v>
      </c>
      <c r="F30" s="13">
        <v>3071858.5</v>
      </c>
      <c r="G30" s="1"/>
    </row>
    <row r="31" spans="1:7" ht="15.75" x14ac:dyDescent="0.25">
      <c r="A31" s="11" t="s">
        <v>34</v>
      </c>
      <c r="B31" s="12"/>
      <c r="C31" s="12"/>
      <c r="D31" s="12">
        <v>0</v>
      </c>
      <c r="E31" s="13">
        <v>0</v>
      </c>
      <c r="F31" s="13">
        <v>0</v>
      </c>
      <c r="G31" s="1"/>
    </row>
    <row r="32" spans="1:7" ht="15.75" x14ac:dyDescent="0.25">
      <c r="A32" s="11" t="s">
        <v>35</v>
      </c>
      <c r="B32" s="12"/>
      <c r="C32" s="12"/>
      <c r="D32" s="12">
        <v>0</v>
      </c>
      <c r="E32" s="13">
        <v>0</v>
      </c>
      <c r="F32" s="13">
        <v>0</v>
      </c>
      <c r="G32" s="1"/>
    </row>
    <row r="33" spans="1:7" ht="15.75" x14ac:dyDescent="0.25">
      <c r="A33" s="11" t="s">
        <v>36</v>
      </c>
      <c r="B33" s="12"/>
      <c r="C33" s="12"/>
      <c r="D33" s="12">
        <v>0</v>
      </c>
      <c r="E33" s="13">
        <v>0</v>
      </c>
      <c r="F33" s="13">
        <v>0</v>
      </c>
      <c r="G33" s="1"/>
    </row>
    <row r="34" spans="1:7" ht="15.75" x14ac:dyDescent="0.25">
      <c r="A34" s="11" t="s">
        <v>37</v>
      </c>
      <c r="B34" s="12"/>
      <c r="C34" s="12"/>
      <c r="D34" s="12">
        <v>0</v>
      </c>
      <c r="E34" s="18">
        <v>0</v>
      </c>
      <c r="F34" s="18">
        <v>0</v>
      </c>
      <c r="G34" s="1"/>
    </row>
    <row r="35" spans="1:7" ht="15.75" x14ac:dyDescent="0.25">
      <c r="A35" s="11" t="s">
        <v>38</v>
      </c>
      <c r="B35" s="12"/>
      <c r="C35" s="12"/>
      <c r="D35" s="12">
        <v>0</v>
      </c>
      <c r="E35" s="18"/>
      <c r="F35" s="18">
        <v>0</v>
      </c>
      <c r="G35" s="1"/>
    </row>
    <row r="36" spans="1:7" ht="15.75" x14ac:dyDescent="0.25">
      <c r="A36" s="11" t="s">
        <v>39</v>
      </c>
      <c r="B36" s="12"/>
      <c r="C36" s="12"/>
      <c r="D36" s="12">
        <v>0</v>
      </c>
      <c r="E36" s="18">
        <v>0</v>
      </c>
      <c r="F36" s="18">
        <v>-1104764.23</v>
      </c>
      <c r="G36" s="1"/>
    </row>
    <row r="37" spans="1:7" ht="15.75" x14ac:dyDescent="0.25">
      <c r="A37" s="8" t="s">
        <v>40</v>
      </c>
      <c r="B37" s="9">
        <f>SUM(B38,B39,B50,B51)</f>
        <v>0</v>
      </c>
      <c r="C37" s="9">
        <f>SUM(C38,C39,C50,C51)</f>
        <v>0</v>
      </c>
      <c r="D37" s="9">
        <f>SUM(D38,D39,D50,D51)</f>
        <v>3606675.47</v>
      </c>
      <c r="E37" s="10">
        <f>SUM(E38,E39,E50,E51)</f>
        <v>42509210.449999996</v>
      </c>
      <c r="F37" s="10">
        <v>-13656081.26</v>
      </c>
      <c r="G37" s="1"/>
    </row>
    <row r="38" spans="1:7" ht="15.75" x14ac:dyDescent="0.25">
      <c r="A38" s="11" t="s">
        <v>41</v>
      </c>
      <c r="B38" s="12"/>
      <c r="C38" s="12"/>
      <c r="D38" s="12">
        <v>3606675.47</v>
      </c>
      <c r="E38" s="13">
        <v>4286161.57</v>
      </c>
      <c r="F38" s="13">
        <v>4392804.0999999996</v>
      </c>
      <c r="G38" s="1"/>
    </row>
    <row r="39" spans="1:7" ht="15.75" x14ac:dyDescent="0.25">
      <c r="A39" s="5" t="s">
        <v>42</v>
      </c>
      <c r="B39" s="17">
        <f>SUM(B40:B49)</f>
        <v>0</v>
      </c>
      <c r="C39" s="17">
        <f>SUM(C40:C49)</f>
        <v>0</v>
      </c>
      <c r="D39" s="17"/>
      <c r="E39" s="7">
        <f>SUM(E40:E49)</f>
        <v>37070479.759999998</v>
      </c>
      <c r="F39" s="7">
        <v>-18048885.359999999</v>
      </c>
      <c r="G39" s="1"/>
    </row>
    <row r="40" spans="1:7" ht="15.75" x14ac:dyDescent="0.25">
      <c r="A40" s="11" t="s">
        <v>28</v>
      </c>
      <c r="B40" s="12"/>
      <c r="C40" s="12"/>
      <c r="D40" s="14">
        <v>0</v>
      </c>
      <c r="E40" s="13">
        <v>0</v>
      </c>
      <c r="F40" s="13">
        <v>0</v>
      </c>
      <c r="G40" s="1"/>
    </row>
    <row r="41" spans="1:7" ht="15.75" x14ac:dyDescent="0.25">
      <c r="A41" s="11" t="s">
        <v>29</v>
      </c>
      <c r="B41" s="12"/>
      <c r="C41" s="12"/>
      <c r="D41" s="14">
        <v>82759.94</v>
      </c>
      <c r="E41" s="13">
        <v>0</v>
      </c>
      <c r="F41" s="13">
        <v>0</v>
      </c>
      <c r="G41" s="1"/>
    </row>
    <row r="42" spans="1:7" ht="15.75" x14ac:dyDescent="0.25">
      <c r="A42" s="11" t="s">
        <v>30</v>
      </c>
      <c r="B42" s="12"/>
      <c r="C42" s="12"/>
      <c r="D42" s="14">
        <v>1046059.05</v>
      </c>
      <c r="E42" s="13">
        <v>1498101.9</v>
      </c>
      <c r="F42" s="13">
        <v>-30081452.25</v>
      </c>
      <c r="G42" s="1"/>
    </row>
    <row r="43" spans="1:7" ht="15.75" x14ac:dyDescent="0.25">
      <c r="A43" s="11" t="s">
        <v>31</v>
      </c>
      <c r="B43" s="12"/>
      <c r="C43" s="12"/>
      <c r="D43" s="14">
        <v>2868123.64</v>
      </c>
      <c r="E43" s="13">
        <v>2534864.25</v>
      </c>
      <c r="F43" s="13">
        <v>1037861.71</v>
      </c>
      <c r="G43" s="1"/>
    </row>
    <row r="44" spans="1:7" ht="15.75" x14ac:dyDescent="0.25">
      <c r="A44" s="11" t="s">
        <v>32</v>
      </c>
      <c r="B44" s="12"/>
      <c r="C44" s="12"/>
      <c r="D44" s="14">
        <v>808696.95</v>
      </c>
      <c r="E44" s="13">
        <v>4500</v>
      </c>
      <c r="F44" s="13">
        <v>-4500</v>
      </c>
      <c r="G44" s="1"/>
    </row>
    <row r="45" spans="1:7" ht="15.75" x14ac:dyDescent="0.25">
      <c r="A45" s="11" t="s">
        <v>33</v>
      </c>
      <c r="B45" s="12"/>
      <c r="C45" s="12"/>
      <c r="D45" s="14">
        <v>4717830.13</v>
      </c>
      <c r="E45" s="13">
        <v>10125172.16</v>
      </c>
      <c r="F45" s="13">
        <v>5129042.9799999995</v>
      </c>
      <c r="G45" s="1"/>
    </row>
    <row r="46" spans="1:7" ht="15.75" x14ac:dyDescent="0.25">
      <c r="A46" s="11" t="s">
        <v>34</v>
      </c>
      <c r="B46" s="12"/>
      <c r="C46" s="12"/>
      <c r="D46" s="14">
        <v>0</v>
      </c>
      <c r="E46" s="13">
        <v>0</v>
      </c>
      <c r="F46" s="13">
        <v>0</v>
      </c>
      <c r="G46" s="1"/>
    </row>
    <row r="47" spans="1:7" ht="15.75" x14ac:dyDescent="0.25">
      <c r="A47" s="11" t="s">
        <v>35</v>
      </c>
      <c r="B47" s="12"/>
      <c r="C47" s="12"/>
      <c r="D47" s="14">
        <v>24012019.059999999</v>
      </c>
      <c r="E47" s="13">
        <v>22907841.449999999</v>
      </c>
      <c r="F47" s="13">
        <v>5870162.2000000002</v>
      </c>
      <c r="G47" s="1"/>
    </row>
    <row r="48" spans="1:7" ht="15.75" x14ac:dyDescent="0.25">
      <c r="A48" s="11" t="s">
        <v>36</v>
      </c>
      <c r="B48" s="12"/>
      <c r="C48" s="12"/>
      <c r="D48" s="14">
        <v>0</v>
      </c>
      <c r="E48" s="13">
        <v>0</v>
      </c>
      <c r="F48" s="13">
        <v>0</v>
      </c>
      <c r="G48" s="1"/>
    </row>
    <row r="49" spans="1:7" ht="15.75" x14ac:dyDescent="0.25">
      <c r="A49" s="11" t="s">
        <v>37</v>
      </c>
      <c r="B49" s="12"/>
      <c r="C49" s="12"/>
      <c r="D49" s="14">
        <v>18372.599999999999</v>
      </c>
      <c r="E49" s="13">
        <v>0</v>
      </c>
      <c r="F49" s="13">
        <v>0</v>
      </c>
      <c r="G49" s="1"/>
    </row>
    <row r="50" spans="1:7" ht="15.75" x14ac:dyDescent="0.25">
      <c r="A50" s="11" t="s">
        <v>43</v>
      </c>
      <c r="B50" s="12"/>
      <c r="C50" s="12"/>
      <c r="D50" s="14">
        <v>0</v>
      </c>
      <c r="E50" s="18">
        <v>0</v>
      </c>
      <c r="F50" s="18">
        <v>0</v>
      </c>
      <c r="G50" s="1"/>
    </row>
    <row r="51" spans="1:7" ht="15.75" x14ac:dyDescent="0.25">
      <c r="A51" s="11" t="s">
        <v>44</v>
      </c>
      <c r="B51" s="12"/>
      <c r="C51" s="12"/>
      <c r="D51" s="14">
        <v>0</v>
      </c>
      <c r="E51" s="13">
        <v>1152569.1200000001</v>
      </c>
      <c r="F51" s="13">
        <v>0</v>
      </c>
      <c r="G51" s="1"/>
    </row>
    <row r="52" spans="1:7" ht="15.75" x14ac:dyDescent="0.25">
      <c r="A52" s="8" t="s">
        <v>45</v>
      </c>
      <c r="B52" s="9">
        <f>B22-B37</f>
        <v>0</v>
      </c>
      <c r="C52" s="9">
        <f>C22-C37</f>
        <v>0</v>
      </c>
      <c r="D52" s="9">
        <v>36644054.600000001</v>
      </c>
      <c r="E52" s="10">
        <f>E22-E37</f>
        <v>-33078964.709999993</v>
      </c>
      <c r="F52" s="10">
        <v>-13298990.740000004</v>
      </c>
      <c r="G52" s="1"/>
    </row>
    <row r="53" spans="1:7" ht="15.75" x14ac:dyDescent="0.25">
      <c r="A53" s="8" t="s">
        <v>46</v>
      </c>
      <c r="B53" s="9">
        <f>B20+B52</f>
        <v>0</v>
      </c>
      <c r="C53" s="9">
        <f>C20+C52</f>
        <v>0</v>
      </c>
      <c r="D53" s="9">
        <v>0</v>
      </c>
      <c r="E53" s="10">
        <f>E20+E52</f>
        <v>4211605.4600000083</v>
      </c>
      <c r="F53" s="10">
        <v>1879259.6299999896</v>
      </c>
      <c r="G53" s="1"/>
    </row>
    <row r="54" spans="1:7" ht="15.75" x14ac:dyDescent="0.25">
      <c r="A54" s="5" t="s">
        <v>47</v>
      </c>
      <c r="B54" s="17"/>
      <c r="C54" s="17"/>
      <c r="D54" s="17">
        <v>1125225.3600000001</v>
      </c>
      <c r="E54" s="7"/>
      <c r="F54" s="7"/>
      <c r="G54" s="1"/>
    </row>
    <row r="55" spans="1:7" ht="15.75" x14ac:dyDescent="0.25">
      <c r="A55" s="8" t="s">
        <v>48</v>
      </c>
      <c r="B55" s="9">
        <f>SUM(B56:B58)</f>
        <v>0</v>
      </c>
      <c r="C55" s="9">
        <f>SUM(C56:C58)</f>
        <v>0</v>
      </c>
      <c r="D55" s="9">
        <f>SUM(D56:D58)</f>
        <v>1125225.3600000001</v>
      </c>
      <c r="E55" s="10">
        <f>SUM(E56:E58)</f>
        <v>-1004217.16</v>
      </c>
      <c r="F55" s="10">
        <v>678121.3</v>
      </c>
      <c r="G55" s="1"/>
    </row>
    <row r="56" spans="1:7" ht="15.75" x14ac:dyDescent="0.25">
      <c r="A56" s="11" t="s">
        <v>49</v>
      </c>
      <c r="B56" s="12"/>
      <c r="C56" s="12"/>
      <c r="D56" s="12">
        <v>0</v>
      </c>
      <c r="E56" s="18">
        <v>0</v>
      </c>
      <c r="F56" s="18">
        <v>0</v>
      </c>
      <c r="G56" s="1"/>
    </row>
    <row r="57" spans="1:7" ht="15.75" x14ac:dyDescent="0.25">
      <c r="A57" s="11" t="s">
        <v>50</v>
      </c>
      <c r="B57" s="12"/>
      <c r="C57" s="12"/>
      <c r="D57" s="12">
        <v>0</v>
      </c>
      <c r="E57" s="18">
        <v>0</v>
      </c>
      <c r="F57" s="18">
        <v>0</v>
      </c>
      <c r="G57" s="1"/>
    </row>
    <row r="58" spans="1:7" ht="15.75" x14ac:dyDescent="0.25">
      <c r="A58" s="11" t="s">
        <v>51</v>
      </c>
      <c r="B58" s="12"/>
      <c r="C58" s="12"/>
      <c r="D58" s="12">
        <v>1125225.3600000001</v>
      </c>
      <c r="E58" s="13">
        <v>-1004217.16</v>
      </c>
      <c r="F58" s="13">
        <v>678121.3</v>
      </c>
      <c r="G58" s="1"/>
    </row>
    <row r="59" spans="1:7" ht="15.75" x14ac:dyDescent="0.25">
      <c r="A59" s="8" t="s">
        <v>52</v>
      </c>
      <c r="B59" s="9">
        <f>SUM(B60,B67)</f>
        <v>0</v>
      </c>
      <c r="C59" s="9">
        <f>SUM(C60,C67)</f>
        <v>0</v>
      </c>
      <c r="D59" s="9">
        <v>1125225.3600000001</v>
      </c>
      <c r="E59" s="10">
        <f>SUM(E60,E67)</f>
        <v>-5889185.6299999999</v>
      </c>
      <c r="F59" s="10">
        <v>-352469.52</v>
      </c>
      <c r="G59" s="1"/>
    </row>
    <row r="60" spans="1:7" ht="15.75" x14ac:dyDescent="0.25">
      <c r="A60" s="5" t="s">
        <v>53</v>
      </c>
      <c r="B60" s="17">
        <f>SUM(B61:B66)</f>
        <v>0</v>
      </c>
      <c r="C60" s="17">
        <f>SUM(C61:C66)</f>
        <v>0</v>
      </c>
      <c r="D60" s="17">
        <f>SUM(D61:D66)</f>
        <v>0</v>
      </c>
      <c r="E60" s="7">
        <f>SUM(E61:E66)</f>
        <v>0</v>
      </c>
      <c r="F60" s="7">
        <v>0</v>
      </c>
      <c r="G60" s="1"/>
    </row>
    <row r="61" spans="1:7" ht="15.75" x14ac:dyDescent="0.25">
      <c r="A61" s="11" t="s">
        <v>54</v>
      </c>
      <c r="B61" s="12"/>
      <c r="C61" s="12"/>
      <c r="D61" s="12">
        <v>0</v>
      </c>
      <c r="E61" s="18">
        <v>0</v>
      </c>
      <c r="F61" s="18">
        <v>0</v>
      </c>
      <c r="G61" s="1"/>
    </row>
    <row r="62" spans="1:7" ht="15.75" x14ac:dyDescent="0.25">
      <c r="A62" s="11" t="s">
        <v>55</v>
      </c>
      <c r="B62" s="12"/>
      <c r="C62" s="12"/>
      <c r="D62" s="12">
        <v>0</v>
      </c>
      <c r="E62" s="18">
        <v>0</v>
      </c>
      <c r="F62" s="18">
        <v>0</v>
      </c>
      <c r="G62" s="1"/>
    </row>
    <row r="63" spans="1:7" ht="15.75" x14ac:dyDescent="0.25">
      <c r="A63" s="11" t="s">
        <v>56</v>
      </c>
      <c r="B63" s="12"/>
      <c r="C63" s="12"/>
      <c r="D63" s="12">
        <v>0</v>
      </c>
      <c r="E63" s="18">
        <v>0</v>
      </c>
      <c r="F63" s="18">
        <v>0</v>
      </c>
      <c r="G63" s="1"/>
    </row>
    <row r="64" spans="1:7" ht="15.75" x14ac:dyDescent="0.25">
      <c r="A64" s="11" t="s">
        <v>57</v>
      </c>
      <c r="B64" s="12"/>
      <c r="C64" s="12"/>
      <c r="D64" s="12">
        <v>0</v>
      </c>
      <c r="E64" s="18">
        <v>0</v>
      </c>
      <c r="F64" s="18">
        <v>0</v>
      </c>
      <c r="G64" s="1"/>
    </row>
    <row r="65" spans="1:7" ht="15.75" x14ac:dyDescent="0.25">
      <c r="A65" s="11" t="s">
        <v>58</v>
      </c>
      <c r="B65" s="12"/>
      <c r="C65" s="12"/>
      <c r="D65" s="12">
        <v>0</v>
      </c>
      <c r="E65" s="18">
        <v>0</v>
      </c>
      <c r="F65" s="18">
        <v>0</v>
      </c>
      <c r="G65" s="1"/>
    </row>
    <row r="66" spans="1:7" ht="15.75" x14ac:dyDescent="0.25">
      <c r="A66" s="11" t="s">
        <v>59</v>
      </c>
      <c r="B66" s="12"/>
      <c r="C66" s="12"/>
      <c r="D66" s="12">
        <v>0</v>
      </c>
      <c r="E66" s="18">
        <v>0</v>
      </c>
      <c r="F66" s="18">
        <v>0</v>
      </c>
      <c r="G66" s="1"/>
    </row>
    <row r="67" spans="1:7" ht="15.75" x14ac:dyDescent="0.25">
      <c r="A67" s="11" t="s">
        <v>60</v>
      </c>
      <c r="B67" s="12"/>
      <c r="C67" s="12"/>
      <c r="D67" s="14">
        <v>3478198.5</v>
      </c>
      <c r="E67" s="13">
        <v>-5889185.6299999999</v>
      </c>
      <c r="F67" s="13">
        <v>-352469.52</v>
      </c>
      <c r="G67" s="1"/>
    </row>
    <row r="68" spans="1:7" ht="15.75" x14ac:dyDescent="0.25">
      <c r="A68" s="8" t="s">
        <v>61</v>
      </c>
      <c r="B68" s="9">
        <f>B59-B55</f>
        <v>0</v>
      </c>
      <c r="C68" s="9">
        <f>C59-C55</f>
        <v>0</v>
      </c>
      <c r="D68" s="9">
        <v>37769279.960000001</v>
      </c>
      <c r="E68" s="10">
        <f>E59-E55</f>
        <v>-4884968.47</v>
      </c>
      <c r="F68" s="10">
        <v>-1030590.8200000001</v>
      </c>
      <c r="G68" s="1"/>
    </row>
    <row r="69" spans="1:7" ht="15.75" x14ac:dyDescent="0.25">
      <c r="A69" s="8" t="s">
        <v>62</v>
      </c>
      <c r="B69" s="9">
        <f>B53+B68</f>
        <v>0</v>
      </c>
      <c r="C69" s="9">
        <f>C53+C68</f>
        <v>0</v>
      </c>
      <c r="D69" s="9"/>
      <c r="E69" s="10">
        <f>E53+E68</f>
        <v>-673363.00999999139</v>
      </c>
      <c r="F69" s="10">
        <v>848668.80999998958</v>
      </c>
      <c r="G69" s="1"/>
    </row>
    <row r="70" spans="1:7" ht="15.75" x14ac:dyDescent="0.25">
      <c r="A70" s="11" t="s">
        <v>63</v>
      </c>
      <c r="B70" s="12">
        <f>B69-B71</f>
        <v>0</v>
      </c>
      <c r="C70" s="12">
        <f>C69-C71</f>
        <v>0</v>
      </c>
      <c r="D70" s="19">
        <v>0</v>
      </c>
      <c r="E70" s="20">
        <f>E69-E71</f>
        <v>8.6147338151931763E-9</v>
      </c>
      <c r="F70" s="20">
        <v>-1.0477378964424133E-8</v>
      </c>
      <c r="G70" s="1"/>
    </row>
    <row r="71" spans="1:7" ht="15.75" x14ac:dyDescent="0.25">
      <c r="A71" s="8" t="s">
        <v>64</v>
      </c>
      <c r="B71" s="9">
        <f>SUM(B72:B81)</f>
        <v>0</v>
      </c>
      <c r="C71" s="9">
        <f>SUM(C72:C81)</f>
        <v>0</v>
      </c>
      <c r="D71" s="9">
        <v>-3572041.96</v>
      </c>
      <c r="E71" s="10">
        <f>SUM(E72:E81)</f>
        <v>-673363.01</v>
      </c>
      <c r="F71" s="10">
        <v>848668.81</v>
      </c>
      <c r="G71" s="1"/>
    </row>
    <row r="72" spans="1:7" ht="15.75" x14ac:dyDescent="0.25">
      <c r="A72" s="11" t="s">
        <v>65</v>
      </c>
      <c r="B72" s="12"/>
      <c r="C72" s="12"/>
      <c r="D72" s="14">
        <v>0</v>
      </c>
      <c r="E72" s="13">
        <v>0</v>
      </c>
      <c r="F72" s="13">
        <v>0</v>
      </c>
      <c r="G72" s="1"/>
    </row>
    <row r="73" spans="1:7" ht="15.75" x14ac:dyDescent="0.25">
      <c r="A73" s="11" t="s">
        <v>66</v>
      </c>
      <c r="B73" s="12"/>
      <c r="C73" s="12"/>
      <c r="D73" s="14">
        <v>0</v>
      </c>
      <c r="E73" s="13">
        <v>0</v>
      </c>
      <c r="F73" s="13">
        <v>0</v>
      </c>
      <c r="G73" s="1"/>
    </row>
    <row r="74" spans="1:7" ht="15.75" x14ac:dyDescent="0.25">
      <c r="A74" s="11" t="s">
        <v>67</v>
      </c>
      <c r="B74" s="12"/>
      <c r="C74" s="12"/>
      <c r="D74" s="14">
        <v>-3632948.82</v>
      </c>
      <c r="E74" s="13">
        <v>-773458.33</v>
      </c>
      <c r="F74" s="13">
        <v>483709.1</v>
      </c>
      <c r="G74" s="1"/>
    </row>
    <row r="75" spans="1:7" ht="15.75" x14ac:dyDescent="0.25">
      <c r="A75" s="11" t="s">
        <v>68</v>
      </c>
      <c r="B75" s="12"/>
      <c r="C75" s="12"/>
      <c r="D75" s="14">
        <v>0</v>
      </c>
      <c r="E75" s="13">
        <v>0</v>
      </c>
      <c r="F75" s="13">
        <v>0</v>
      </c>
      <c r="G75" s="1"/>
    </row>
    <row r="76" spans="1:7" ht="15.75" x14ac:dyDescent="0.25">
      <c r="A76" s="11" t="s">
        <v>69</v>
      </c>
      <c r="B76" s="12"/>
      <c r="C76" s="12"/>
      <c r="D76" s="14">
        <v>60906.86</v>
      </c>
      <c r="E76" s="13">
        <v>100095.32</v>
      </c>
      <c r="F76" s="13">
        <v>364959.71</v>
      </c>
      <c r="G76" s="1"/>
    </row>
    <row r="77" spans="1:7" ht="15.75" x14ac:dyDescent="0.25">
      <c r="A77" s="11" t="s">
        <v>70</v>
      </c>
      <c r="B77" s="12"/>
      <c r="C77" s="12"/>
      <c r="D77" s="14">
        <v>0</v>
      </c>
      <c r="E77" s="13">
        <v>0</v>
      </c>
      <c r="F77" s="13">
        <v>0</v>
      </c>
      <c r="G77" s="1"/>
    </row>
    <row r="78" spans="1:7" ht="15.75" x14ac:dyDescent="0.25">
      <c r="A78" s="11" t="s">
        <v>71</v>
      </c>
      <c r="B78" s="12"/>
      <c r="C78" s="12"/>
      <c r="D78" s="14">
        <v>0</v>
      </c>
      <c r="E78" s="13">
        <v>0</v>
      </c>
      <c r="F78" s="13">
        <v>0</v>
      </c>
      <c r="G78" s="1"/>
    </row>
    <row r="79" spans="1:7" ht="15.75" x14ac:dyDescent="0.25">
      <c r="A79" s="11" t="s">
        <v>72</v>
      </c>
      <c r="B79" s="12"/>
      <c r="C79" s="12"/>
      <c r="D79" s="14">
        <v>0</v>
      </c>
      <c r="E79" s="13">
        <v>0</v>
      </c>
      <c r="F79" s="13">
        <v>0</v>
      </c>
      <c r="G79" s="1"/>
    </row>
    <row r="80" spans="1:7" ht="15.75" x14ac:dyDescent="0.25">
      <c r="A80" s="11" t="s">
        <v>73</v>
      </c>
      <c r="B80" s="12"/>
      <c r="C80" s="12"/>
      <c r="D80" s="14">
        <v>0</v>
      </c>
      <c r="E80" s="13">
        <v>0</v>
      </c>
      <c r="F80" s="13">
        <v>0</v>
      </c>
      <c r="G80" s="1"/>
    </row>
    <row r="81" spans="1:7" ht="16.5" thickBot="1" x14ac:dyDescent="0.3">
      <c r="A81" s="21" t="s">
        <v>74</v>
      </c>
      <c r="B81" s="22"/>
      <c r="C81" s="22"/>
      <c r="D81" s="23">
        <v>0</v>
      </c>
      <c r="E81" s="24">
        <v>0</v>
      </c>
      <c r="F81" s="24">
        <v>0</v>
      </c>
      <c r="G81" s="1"/>
    </row>
    <row r="82" spans="1:7" x14ac:dyDescent="0.25">
      <c r="A82" s="25"/>
      <c r="B82" s="25"/>
      <c r="C82" s="25"/>
      <c r="D82" s="25"/>
      <c r="E82" s="25"/>
      <c r="G82" s="1"/>
    </row>
    <row r="83" spans="1:7" ht="15.75" x14ac:dyDescent="0.25">
      <c r="A83" s="32" t="s">
        <v>75</v>
      </c>
      <c r="B83" s="32"/>
      <c r="C83" s="32"/>
      <c r="D83" s="32"/>
      <c r="E83" s="32"/>
      <c r="F83" s="32"/>
      <c r="G83" s="27"/>
    </row>
    <row r="84" spans="1:7" ht="15.75" x14ac:dyDescent="0.25">
      <c r="A84" s="32" t="s">
        <v>76</v>
      </c>
      <c r="B84" s="32"/>
      <c r="C84" s="32"/>
      <c r="D84" s="32"/>
      <c r="E84" s="32"/>
      <c r="F84" s="32"/>
      <c r="G84" s="27"/>
    </row>
    <row r="85" spans="1:7" x14ac:dyDescent="0.25">
      <c r="G85" s="1"/>
    </row>
    <row r="86" spans="1:7" x14ac:dyDescent="0.25">
      <c r="G86" s="1"/>
    </row>
    <row r="87" spans="1:7" x14ac:dyDescent="0.25">
      <c r="G87" s="1"/>
    </row>
    <row r="88" spans="1:7" x14ac:dyDescent="0.25">
      <c r="G88" s="1"/>
    </row>
    <row r="89" spans="1:7" x14ac:dyDescent="0.25">
      <c r="G89" s="1"/>
    </row>
    <row r="90" spans="1:7" x14ac:dyDescent="0.25">
      <c r="G90" s="1"/>
    </row>
    <row r="91" spans="1:7" x14ac:dyDescent="0.25">
      <c r="G91" s="1"/>
    </row>
    <row r="92" spans="1:7" x14ac:dyDescent="0.25">
      <c r="G92" s="1"/>
    </row>
    <row r="93" spans="1:7" x14ac:dyDescent="0.25">
      <c r="G93" s="1"/>
    </row>
    <row r="94" spans="1:7" x14ac:dyDescent="0.25">
      <c r="G94" s="1"/>
    </row>
    <row r="95" spans="1:7" x14ac:dyDescent="0.25">
      <c r="G95" s="1"/>
    </row>
    <row r="96" spans="1:7" x14ac:dyDescent="0.25">
      <c r="G96" s="1"/>
    </row>
    <row r="97" spans="6:7" x14ac:dyDescent="0.25">
      <c r="F97" s="1"/>
      <c r="G97" s="1"/>
    </row>
    <row r="98" spans="6:7" x14ac:dyDescent="0.25">
      <c r="F98" s="1"/>
      <c r="G98" s="1"/>
    </row>
    <row r="99" spans="6:7" x14ac:dyDescent="0.25">
      <c r="F99" s="1"/>
      <c r="G99" s="1"/>
    </row>
    <row r="100" spans="6:7" x14ac:dyDescent="0.25">
      <c r="F100" s="1"/>
      <c r="G100" s="1"/>
    </row>
    <row r="101" spans="6:7" x14ac:dyDescent="0.25">
      <c r="F101" s="1"/>
      <c r="G101" s="1"/>
    </row>
    <row r="102" spans="6:7" x14ac:dyDescent="0.25">
      <c r="F102" s="1"/>
      <c r="G102" s="1"/>
    </row>
    <row r="103" spans="6:7" x14ac:dyDescent="0.25">
      <c r="F103" s="1"/>
      <c r="G103" s="1"/>
    </row>
    <row r="104" spans="6:7" x14ac:dyDescent="0.25">
      <c r="F104" s="1"/>
      <c r="G104" s="1"/>
    </row>
    <row r="105" spans="6:7" x14ac:dyDescent="0.25">
      <c r="F105" s="1"/>
      <c r="G105" s="1"/>
    </row>
    <row r="106" spans="6:7" x14ac:dyDescent="0.25">
      <c r="F106" s="1"/>
      <c r="G106" s="1"/>
    </row>
    <row r="107" spans="6:7" x14ac:dyDescent="0.25">
      <c r="F107" s="1"/>
      <c r="G107" s="1"/>
    </row>
    <row r="108" spans="6:7" x14ac:dyDescent="0.25">
      <c r="F108" s="1"/>
      <c r="G108" s="1"/>
    </row>
    <row r="109" spans="6:7" x14ac:dyDescent="0.25">
      <c r="F109" s="1"/>
      <c r="G109" s="1"/>
    </row>
    <row r="110" spans="6:7" x14ac:dyDescent="0.25">
      <c r="F110" s="1"/>
      <c r="G110" s="1"/>
    </row>
    <row r="111" spans="6:7" x14ac:dyDescent="0.25">
      <c r="F111" s="1"/>
      <c r="G111" s="1"/>
    </row>
    <row r="112" spans="6:7" x14ac:dyDescent="0.25">
      <c r="F112" s="1"/>
      <c r="G112" s="1"/>
    </row>
    <row r="113" spans="6:7" x14ac:dyDescent="0.25">
      <c r="F113" s="1"/>
      <c r="G113" s="1"/>
    </row>
  </sheetData>
  <mergeCells count="3">
    <mergeCell ref="A1:F1"/>
    <mergeCell ref="A83:F83"/>
    <mergeCell ref="A84:F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2020-05-13T10:04:23Z</dcterms:modified>
</cp:coreProperties>
</file>